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onsol BS" sheetId="1" r:id="rId1"/>
    <sheet name="Consol Income-stat" sheetId="2" r:id="rId2"/>
  </sheets>
  <definedNames/>
  <calcPr fullCalcOnLoad="1"/>
</workbook>
</file>

<file path=xl/sharedStrings.xml><?xml version="1.0" encoding="utf-8"?>
<sst xmlns="http://schemas.openxmlformats.org/spreadsheetml/2006/main" count="168" uniqueCount="91">
  <si>
    <t>QUARTERLY REPORT ON CONSOLIDATED RESULTS AS AT 30th SEPTEMBER 2001</t>
  </si>
  <si>
    <t>THE FIGURES HAVE NOT BEEN AUDITED</t>
  </si>
  <si>
    <t>CONSOLIDATED BALANCE SHEET</t>
  </si>
  <si>
    <t>AS AT</t>
  </si>
  <si>
    <t>CURRENT</t>
  </si>
  <si>
    <t>QUARTER</t>
  </si>
  <si>
    <t>30/9/2001</t>
  </si>
  <si>
    <t>RM'000</t>
  </si>
  <si>
    <t xml:space="preserve">END OF </t>
  </si>
  <si>
    <t>PRECEDING</t>
  </si>
  <si>
    <t xml:space="preserve">FINANCIAL </t>
  </si>
  <si>
    <t>YEAR END</t>
  </si>
  <si>
    <t>31/3/2001</t>
  </si>
  <si>
    <t>Assets Employed</t>
  </si>
  <si>
    <t>Property,Plant and Equipment</t>
  </si>
  <si>
    <t>Current Assets</t>
  </si>
  <si>
    <t xml:space="preserve">   Inventories</t>
  </si>
  <si>
    <t>Current Liabilities</t>
  </si>
  <si>
    <t xml:space="preserve">   Others</t>
  </si>
  <si>
    <t>Net Current Assets</t>
  </si>
  <si>
    <t>Financed by</t>
  </si>
  <si>
    <t>Share Capital</t>
  </si>
  <si>
    <t>Shareholders' Equity</t>
  </si>
  <si>
    <t>Long Term and Deferred Liabilities</t>
  </si>
  <si>
    <t xml:space="preserve">   Deferred taxation</t>
  </si>
  <si>
    <t>Reserve</t>
  </si>
  <si>
    <t xml:space="preserve">   Retained Profits</t>
  </si>
  <si>
    <t xml:space="preserve">   Other</t>
  </si>
  <si>
    <t>UNAUDITED RESULTS FOR THE FINANCIAL PERIOD ENDED 30th September 2001</t>
  </si>
  <si>
    <t>The Directors are pleased to announce the unaudited results of the Group for the financial period ended 30th September 2001</t>
  </si>
  <si>
    <t>CONSOLIDATED INCOME STATEMENT</t>
  </si>
  <si>
    <t>1</t>
  </si>
  <si>
    <t>(a)</t>
  </si>
  <si>
    <t>Revenue</t>
  </si>
  <si>
    <t>(b)</t>
  </si>
  <si>
    <t>(c)</t>
  </si>
  <si>
    <t>Other income</t>
  </si>
  <si>
    <t>2</t>
  </si>
  <si>
    <t>Profit/(loss) before finance cost,</t>
  </si>
  <si>
    <t>depreciation and amortization,exceptional items,</t>
  </si>
  <si>
    <t>income tax,and extraordinary items</t>
  </si>
  <si>
    <t>Finance cost</t>
  </si>
  <si>
    <t>Depreciaiton and amortization</t>
  </si>
  <si>
    <t>(d)</t>
  </si>
  <si>
    <t>Exceptional items</t>
  </si>
  <si>
    <t>(e)</t>
  </si>
  <si>
    <t>(f)</t>
  </si>
  <si>
    <t>(g)</t>
  </si>
  <si>
    <t>(h)</t>
  </si>
  <si>
    <t>Income tax</t>
  </si>
  <si>
    <t>( i )</t>
  </si>
  <si>
    <t>before deducting minority interests</t>
  </si>
  <si>
    <t>(j)</t>
  </si>
  <si>
    <t>Net profit/(loss) attributable</t>
  </si>
  <si>
    <t>to members of the company</t>
  </si>
  <si>
    <t>3</t>
  </si>
  <si>
    <t>deducting any provision for preference</t>
  </si>
  <si>
    <t>dividends, if any</t>
  </si>
  <si>
    <t>(ii) Fully diluted</t>
  </si>
  <si>
    <t>Investment income</t>
  </si>
  <si>
    <t>INDIVIDUAL QUARTER</t>
  </si>
  <si>
    <t>CUMULATIVE QUARTER</t>
  </si>
  <si>
    <t xml:space="preserve">CURRENT </t>
  </si>
  <si>
    <t>YEAR</t>
  </si>
  <si>
    <t>30/9/2000</t>
  </si>
  <si>
    <t>YEAR COR-</t>
  </si>
  <si>
    <t>RESPONDING</t>
  </si>
  <si>
    <t>TO DATE</t>
  </si>
  <si>
    <t>PERIOD</t>
  </si>
  <si>
    <t>N/A</t>
  </si>
  <si>
    <t>Net tangible assets per share  (RM)</t>
  </si>
  <si>
    <t>Profit/(loss) before income tax and extraordinary</t>
  </si>
  <si>
    <t>items</t>
  </si>
  <si>
    <t>Share in the results of an associated company</t>
  </si>
  <si>
    <t>Share in the results of a joint venture company</t>
  </si>
  <si>
    <t xml:space="preserve">Profit/(loss) before income tax and extraordinary </t>
  </si>
  <si>
    <t>Profit/(loss) after income tax</t>
  </si>
  <si>
    <t>(i) Basic(based on number of shares in issus of 66,000,000)(sen)</t>
  </si>
  <si>
    <t>(k)</t>
  </si>
  <si>
    <t>Earning per share based on 2(k) above after</t>
  </si>
  <si>
    <t>Associated Company</t>
  </si>
  <si>
    <t>Joint Venture Company</t>
  </si>
  <si>
    <t xml:space="preserve">   Other debtors,deposits and prepayments</t>
  </si>
  <si>
    <t xml:space="preserve">   Fixed deposit with licensed banks</t>
  </si>
  <si>
    <t xml:space="preserve">   Taxation</t>
  </si>
  <si>
    <t xml:space="preserve">   Borrowings</t>
  </si>
  <si>
    <t xml:space="preserve">   Other creditors and accruals</t>
  </si>
  <si>
    <t xml:space="preserve">   Trade creditors</t>
  </si>
  <si>
    <t xml:space="preserve">   Cash and bank balances</t>
  </si>
  <si>
    <t xml:space="preserve">   Trade debtors</t>
  </si>
  <si>
    <t xml:space="preserve">   Borrowings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</si>
</sst>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173" fontId="2" fillId="0" borderId="0" xfId="15" applyNumberFormat="1" applyFont="1" applyAlignment="1" quotePrefix="1">
      <alignment horizontal="center"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 quotePrefix="1">
      <alignment horizontal="center"/>
    </xf>
    <xf numFmtId="173" fontId="1" fillId="0" borderId="6" xfId="15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6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1" xfId="15" applyNumberFormat="1" applyFont="1" applyBorder="1" applyAlignment="1">
      <alignment horizontal="right"/>
    </xf>
    <xf numFmtId="173" fontId="1" fillId="0" borderId="2" xfId="15" applyNumberFormat="1" applyFont="1" applyBorder="1" applyAlignment="1">
      <alignment horizontal="right"/>
    </xf>
    <xf numFmtId="173" fontId="1" fillId="0" borderId="3" xfId="15" applyNumberFormat="1" applyFont="1" applyBorder="1" applyAlignment="1">
      <alignment horizontal="right"/>
    </xf>
    <xf numFmtId="173" fontId="1" fillId="0" borderId="4" xfId="15" applyNumberFormat="1" applyFont="1" applyBorder="1" applyAlignment="1">
      <alignment horizontal="right"/>
    </xf>
    <xf numFmtId="173" fontId="1" fillId="0" borderId="5" xfId="15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right"/>
    </xf>
    <xf numFmtId="43" fontId="1" fillId="0" borderId="0" xfId="15" applyFont="1" applyAlignment="1">
      <alignment horizontal="right"/>
    </xf>
    <xf numFmtId="173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34">
      <selection activeCell="F44" sqref="F44"/>
    </sheetView>
  </sheetViews>
  <sheetFormatPr defaultColWidth="9.140625" defaultRowHeight="12.75"/>
  <cols>
    <col min="1" max="1" width="5.140625" style="1" customWidth="1"/>
    <col min="2" max="2" width="33.28125" style="1" customWidth="1"/>
    <col min="3" max="3" width="0.42578125" style="1" customWidth="1"/>
    <col min="4" max="4" width="18.57421875" style="6" customWidth="1"/>
    <col min="5" max="5" width="1.1484375" style="1" customWidth="1"/>
    <col min="6" max="6" width="18.28125" style="6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2" t="s">
        <v>2</v>
      </c>
    </row>
    <row r="6" spans="4:6" ht="12.75">
      <c r="D6" s="7" t="s">
        <v>3</v>
      </c>
      <c r="E6" s="4"/>
      <c r="F6" s="7" t="s">
        <v>3</v>
      </c>
    </row>
    <row r="7" spans="4:6" ht="12.75">
      <c r="D7" s="7" t="s">
        <v>8</v>
      </c>
      <c r="E7" s="4"/>
      <c r="F7" s="7" t="s">
        <v>9</v>
      </c>
    </row>
    <row r="8" spans="4:6" ht="12.75">
      <c r="D8" s="7" t="s">
        <v>4</v>
      </c>
      <c r="E8" s="4"/>
      <c r="F8" s="7" t="s">
        <v>10</v>
      </c>
    </row>
    <row r="9" spans="4:6" ht="12.75">
      <c r="D9" s="7" t="s">
        <v>5</v>
      </c>
      <c r="E9" s="4"/>
      <c r="F9" s="7" t="s">
        <v>11</v>
      </c>
    </row>
    <row r="10" spans="4:6" ht="12.75">
      <c r="D10" s="8" t="s">
        <v>6</v>
      </c>
      <c r="E10" s="4"/>
      <c r="F10" s="8" t="s">
        <v>12</v>
      </c>
    </row>
    <row r="11" spans="4:6" ht="12.75">
      <c r="D11" s="7" t="s">
        <v>7</v>
      </c>
      <c r="E11" s="4"/>
      <c r="F11" s="7" t="s">
        <v>7</v>
      </c>
    </row>
    <row r="12" ht="12.75">
      <c r="F12" s="7"/>
    </row>
    <row r="13" ht="12.75">
      <c r="B13" s="2" t="s">
        <v>13</v>
      </c>
    </row>
    <row r="14" ht="3.75" customHeight="1">
      <c r="F14" s="31"/>
    </row>
    <row r="15" spans="2:6" ht="12.75">
      <c r="B15" s="1" t="s">
        <v>14</v>
      </c>
      <c r="D15" s="6">
        <v>38005</v>
      </c>
      <c r="F15" s="31" t="s">
        <v>69</v>
      </c>
    </row>
    <row r="16" ht="6" customHeight="1">
      <c r="F16" s="31"/>
    </row>
    <row r="17" spans="2:6" ht="12.75">
      <c r="B17" s="1" t="s">
        <v>80</v>
      </c>
      <c r="D17" s="6">
        <v>3285</v>
      </c>
      <c r="F17" s="31" t="s">
        <v>69</v>
      </c>
    </row>
    <row r="18" ht="5.25" customHeight="1">
      <c r="F18" s="31"/>
    </row>
    <row r="19" spans="2:6" ht="12.75">
      <c r="B19" s="1" t="s">
        <v>81</v>
      </c>
      <c r="D19" s="6">
        <v>2414</v>
      </c>
      <c r="F19" s="31" t="s">
        <v>69</v>
      </c>
    </row>
    <row r="20" ht="12.75">
      <c r="F20" s="31"/>
    </row>
    <row r="21" spans="2:6" ht="12.75">
      <c r="B21" s="1" t="s">
        <v>15</v>
      </c>
      <c r="F21" s="31"/>
    </row>
    <row r="22" spans="2:6" ht="12.75">
      <c r="B22" s="1" t="s">
        <v>16</v>
      </c>
      <c r="D22" s="9">
        <f>15707-223</f>
        <v>15484</v>
      </c>
      <c r="F22" s="32" t="s">
        <v>69</v>
      </c>
    </row>
    <row r="23" spans="2:6" ht="12.75">
      <c r="B23" s="1" t="s">
        <v>89</v>
      </c>
      <c r="D23" s="10">
        <v>87649</v>
      </c>
      <c r="F23" s="33" t="s">
        <v>69</v>
      </c>
    </row>
    <row r="24" spans="2:6" ht="12.75">
      <c r="B24" s="1" t="s">
        <v>82</v>
      </c>
      <c r="D24" s="10">
        <v>5870</v>
      </c>
      <c r="F24" s="33" t="s">
        <v>69</v>
      </c>
    </row>
    <row r="25" spans="2:6" ht="12.75">
      <c r="B25" s="1" t="s">
        <v>83</v>
      </c>
      <c r="D25" s="10">
        <v>6260</v>
      </c>
      <c r="F25" s="33" t="s">
        <v>69</v>
      </c>
    </row>
    <row r="26" spans="2:6" ht="12.75">
      <c r="B26" s="1" t="s">
        <v>88</v>
      </c>
      <c r="D26" s="11">
        <f>8485</f>
        <v>8485</v>
      </c>
      <c r="F26" s="33" t="s">
        <v>69</v>
      </c>
    </row>
    <row r="27" spans="4:6" ht="12.75">
      <c r="D27" s="11">
        <f>SUM(D22:D26)</f>
        <v>123748</v>
      </c>
      <c r="F27" s="34">
        <f>SUM(F22:F26)</f>
        <v>0</v>
      </c>
    </row>
    <row r="28" ht="12.75">
      <c r="F28" s="31"/>
    </row>
    <row r="29" ht="12.75">
      <c r="F29" s="31"/>
    </row>
    <row r="30" spans="2:6" ht="12.75">
      <c r="B30" s="1" t="s">
        <v>17</v>
      </c>
      <c r="D30" s="12"/>
      <c r="F30" s="35"/>
    </row>
    <row r="31" spans="2:6" ht="12.75">
      <c r="B31" s="1" t="s">
        <v>87</v>
      </c>
      <c r="D31" s="10">
        <v>35194</v>
      </c>
      <c r="F31" s="33" t="s">
        <v>69</v>
      </c>
    </row>
    <row r="32" spans="2:6" ht="12.75">
      <c r="B32" s="1" t="s">
        <v>86</v>
      </c>
      <c r="D32" s="10">
        <v>2262</v>
      </c>
      <c r="F32" s="33" t="s">
        <v>69</v>
      </c>
    </row>
    <row r="33" spans="2:6" ht="12.75">
      <c r="B33" s="1" t="s">
        <v>85</v>
      </c>
      <c r="D33" s="10">
        <v>28521</v>
      </c>
      <c r="F33" s="33" t="s">
        <v>69</v>
      </c>
    </row>
    <row r="34" spans="2:6" ht="12.75">
      <c r="B34" s="1" t="s">
        <v>84</v>
      </c>
      <c r="D34" s="11">
        <v>324</v>
      </c>
      <c r="F34" s="33" t="s">
        <v>69</v>
      </c>
    </row>
    <row r="35" spans="2:6" ht="12.75" hidden="1">
      <c r="B35" s="1" t="s">
        <v>18</v>
      </c>
      <c r="D35" s="11">
        <v>0</v>
      </c>
      <c r="F35" s="34"/>
    </row>
    <row r="36" spans="4:6" ht="12.75">
      <c r="D36" s="11">
        <f>SUM(D31:D35)</f>
        <v>66301</v>
      </c>
      <c r="F36" s="34" t="s">
        <v>69</v>
      </c>
    </row>
    <row r="37" ht="3.75" customHeight="1">
      <c r="F37" s="31"/>
    </row>
    <row r="38" spans="2:6" ht="15" customHeight="1">
      <c r="B38" s="1" t="s">
        <v>19</v>
      </c>
      <c r="D38" s="12">
        <f>+D27-D36</f>
        <v>57447</v>
      </c>
      <c r="F38" s="35" t="s">
        <v>69</v>
      </c>
    </row>
    <row r="39" spans="4:6" ht="15" customHeight="1" thickBot="1">
      <c r="D39" s="13">
        <f>+D38+D15+D17+D19</f>
        <v>101151</v>
      </c>
      <c r="F39" s="36" t="s">
        <v>69</v>
      </c>
    </row>
    <row r="40" ht="13.5" thickTop="1"/>
    <row r="41" ht="0.75" customHeight="1"/>
    <row r="42" ht="12.75">
      <c r="B42" s="2" t="s">
        <v>20</v>
      </c>
    </row>
    <row r="43" spans="2:6" ht="12.75">
      <c r="B43" s="1" t="s">
        <v>21</v>
      </c>
      <c r="D43" s="14">
        <v>66000</v>
      </c>
      <c r="F43" s="37" t="s">
        <v>69</v>
      </c>
    </row>
    <row r="44" spans="4:6" ht="7.5" customHeight="1">
      <c r="D44" s="14"/>
      <c r="F44" s="37"/>
    </row>
    <row r="45" spans="2:6" ht="12.75">
      <c r="B45" s="1" t="s">
        <v>25</v>
      </c>
      <c r="D45" s="9"/>
      <c r="F45" s="32"/>
    </row>
    <row r="46" spans="2:6" ht="12.75">
      <c r="B46" s="1" t="s">
        <v>26</v>
      </c>
      <c r="D46" s="10">
        <v>28853</v>
      </c>
      <c r="F46" s="33" t="s">
        <v>69</v>
      </c>
    </row>
    <row r="47" spans="2:6" ht="12.75">
      <c r="B47" s="1" t="s">
        <v>27</v>
      </c>
      <c r="D47" s="11">
        <v>0</v>
      </c>
      <c r="F47" s="34">
        <v>0</v>
      </c>
    </row>
    <row r="48" spans="4:6" ht="12.75">
      <c r="D48" s="12">
        <f>+D46+D47</f>
        <v>28853</v>
      </c>
      <c r="F48" s="35" t="str">
        <f>+F46</f>
        <v>N/A</v>
      </c>
    </row>
    <row r="49" spans="2:6" ht="15" customHeight="1">
      <c r="B49" s="1" t="s">
        <v>22</v>
      </c>
      <c r="D49" s="12">
        <f>+D48+D43</f>
        <v>94853</v>
      </c>
      <c r="F49" s="35" t="s">
        <v>69</v>
      </c>
    </row>
    <row r="50" ht="9" customHeight="1">
      <c r="F50" s="31"/>
    </row>
    <row r="51" spans="2:6" ht="12.75">
      <c r="B51" s="1" t="s">
        <v>23</v>
      </c>
      <c r="F51" s="31"/>
    </row>
    <row r="52" spans="2:6" ht="12.75">
      <c r="B52" s="1" t="s">
        <v>90</v>
      </c>
      <c r="D52" s="6">
        <v>4856</v>
      </c>
      <c r="F52" s="31" t="s">
        <v>69</v>
      </c>
    </row>
    <row r="53" spans="2:6" ht="12.75">
      <c r="B53" s="1" t="s">
        <v>24</v>
      </c>
      <c r="D53" s="6">
        <v>1442</v>
      </c>
      <c r="F53" s="31" t="s">
        <v>69</v>
      </c>
    </row>
    <row r="54" spans="4:6" ht="13.5" thickBot="1">
      <c r="D54" s="13">
        <f>+D49+D52+D53</f>
        <v>101151</v>
      </c>
      <c r="F54" s="36" t="s">
        <v>69</v>
      </c>
    </row>
    <row r="55" ht="13.5" thickTop="1">
      <c r="F55" s="31"/>
    </row>
    <row r="56" spans="2:6" ht="12.75">
      <c r="B56" s="1" t="s">
        <v>70</v>
      </c>
      <c r="D56" s="5">
        <f>+D49/D43</f>
        <v>1.4371666666666667</v>
      </c>
      <c r="F56" s="38" t="s">
        <v>69</v>
      </c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7">
      <selection activeCell="C41" sqref="C41"/>
    </sheetView>
  </sheetViews>
  <sheetFormatPr defaultColWidth="9.140625" defaultRowHeight="12.75"/>
  <cols>
    <col min="1" max="1" width="2.140625" style="1" customWidth="1"/>
    <col min="2" max="2" width="3.00390625" style="1" customWidth="1"/>
    <col min="3" max="3" width="49.00390625" style="1" customWidth="1"/>
    <col min="4" max="4" width="0.5625" style="1" customWidth="1"/>
    <col min="5" max="5" width="13.421875" style="6" customWidth="1"/>
    <col min="6" max="6" width="1.8515625" style="1" customWidth="1"/>
    <col min="7" max="7" width="13.421875" style="1" customWidth="1"/>
    <col min="8" max="8" width="2.00390625" style="1" customWidth="1"/>
    <col min="9" max="9" width="13.57421875" style="1" customWidth="1"/>
    <col min="10" max="10" width="1.8515625" style="1" customWidth="1"/>
    <col min="11" max="11" width="13.421875" style="5" customWidth="1"/>
    <col min="12" max="12" width="4.8515625" style="1" customWidth="1"/>
    <col min="13" max="16384" width="9.140625" style="1" customWidth="1"/>
  </cols>
  <sheetData>
    <row r="1" ht="12.75">
      <c r="A1" s="2" t="s">
        <v>28</v>
      </c>
    </row>
    <row r="3" ht="12.75">
      <c r="A3" s="1" t="s">
        <v>29</v>
      </c>
    </row>
    <row r="5" ht="12.75">
      <c r="A5" s="2" t="s">
        <v>30</v>
      </c>
    </row>
    <row r="7" spans="5:11" ht="12.75">
      <c r="E7" s="39" t="s">
        <v>60</v>
      </c>
      <c r="F7" s="39"/>
      <c r="G7" s="39"/>
      <c r="I7" s="40" t="s">
        <v>61</v>
      </c>
      <c r="J7" s="40"/>
      <c r="K7" s="40"/>
    </row>
    <row r="8" spans="5:11" ht="12.75">
      <c r="E8" s="16" t="s">
        <v>62</v>
      </c>
      <c r="F8" s="17"/>
      <c r="G8" s="17" t="s">
        <v>9</v>
      </c>
      <c r="H8" s="17"/>
      <c r="I8" s="17" t="s">
        <v>4</v>
      </c>
      <c r="J8" s="17"/>
      <c r="K8" s="20" t="s">
        <v>9</v>
      </c>
    </row>
    <row r="9" spans="5:11" ht="12.75">
      <c r="E9" s="16" t="s">
        <v>63</v>
      </c>
      <c r="F9" s="17"/>
      <c r="G9" s="17" t="s">
        <v>65</v>
      </c>
      <c r="H9" s="17"/>
      <c r="I9" s="17" t="s">
        <v>63</v>
      </c>
      <c r="J9" s="17"/>
      <c r="K9" s="20" t="s">
        <v>65</v>
      </c>
    </row>
    <row r="10" spans="5:11" ht="12.75">
      <c r="E10" s="16" t="s">
        <v>5</v>
      </c>
      <c r="F10" s="17"/>
      <c r="G10" s="17" t="s">
        <v>66</v>
      </c>
      <c r="H10" s="17"/>
      <c r="I10" s="17" t="s">
        <v>67</v>
      </c>
      <c r="J10" s="17"/>
      <c r="K10" s="20" t="s">
        <v>66</v>
      </c>
    </row>
    <row r="11" spans="5:11" ht="12.75">
      <c r="E11" s="16"/>
      <c r="F11" s="17"/>
      <c r="G11" s="17" t="s">
        <v>5</v>
      </c>
      <c r="H11" s="17"/>
      <c r="I11" s="17"/>
      <c r="J11" s="17"/>
      <c r="K11" s="20" t="s">
        <v>68</v>
      </c>
    </row>
    <row r="12" spans="5:11" ht="12.75">
      <c r="E12" s="18" t="s">
        <v>6</v>
      </c>
      <c r="F12" s="17"/>
      <c r="G12" s="19" t="s">
        <v>64</v>
      </c>
      <c r="H12" s="17"/>
      <c r="I12" s="18" t="s">
        <v>6</v>
      </c>
      <c r="J12" s="17"/>
      <c r="K12" s="21" t="s">
        <v>64</v>
      </c>
    </row>
    <row r="13" spans="5:11" ht="12.75">
      <c r="E13" s="16" t="s">
        <v>7</v>
      </c>
      <c r="F13" s="17"/>
      <c r="G13" s="17" t="s">
        <v>7</v>
      </c>
      <c r="H13" s="17"/>
      <c r="I13" s="16" t="s">
        <v>7</v>
      </c>
      <c r="J13" s="17"/>
      <c r="K13" s="20" t="s">
        <v>7</v>
      </c>
    </row>
    <row r="14" spans="5:11" ht="12.75">
      <c r="E14" s="16"/>
      <c r="F14" s="17"/>
      <c r="G14" s="17"/>
      <c r="H14" s="17"/>
      <c r="I14" s="17"/>
      <c r="J14" s="17"/>
      <c r="K14" s="20"/>
    </row>
    <row r="15" spans="1:11" ht="13.5" thickBot="1">
      <c r="A15" s="3" t="s">
        <v>31</v>
      </c>
      <c r="B15" s="1" t="s">
        <v>32</v>
      </c>
      <c r="C15" s="1" t="s">
        <v>33</v>
      </c>
      <c r="E15" s="22">
        <f>(4707865+44545768)/1000</f>
        <v>49253.633</v>
      </c>
      <c r="F15" s="17"/>
      <c r="G15" s="23" t="s">
        <v>69</v>
      </c>
      <c r="H15" s="17"/>
      <c r="I15" s="15">
        <f>10564+77388</f>
        <v>87952</v>
      </c>
      <c r="J15" s="17"/>
      <c r="K15" s="24" t="s">
        <v>69</v>
      </c>
    </row>
    <row r="16" spans="5:9" ht="13.5" thickTop="1">
      <c r="E16" s="14"/>
      <c r="I16" s="6"/>
    </row>
    <row r="17" spans="2:11" ht="13.5" thickBot="1">
      <c r="B17" s="1" t="s">
        <v>34</v>
      </c>
      <c r="C17" s="1" t="s">
        <v>59</v>
      </c>
      <c r="E17" s="15">
        <v>0</v>
      </c>
      <c r="G17" s="23" t="s">
        <v>69</v>
      </c>
      <c r="I17" s="15">
        <v>0</v>
      </c>
      <c r="K17" s="23" t="s">
        <v>69</v>
      </c>
    </row>
    <row r="18" spans="5:9" ht="13.5" thickTop="1">
      <c r="E18" s="14"/>
      <c r="I18" s="6"/>
    </row>
    <row r="19" spans="2:11" ht="13.5" thickBot="1">
      <c r="B19" s="3" t="s">
        <v>35</v>
      </c>
      <c r="C19" s="1" t="s">
        <v>36</v>
      </c>
      <c r="E19" s="15">
        <f>+(91108+179885)/1000</f>
        <v>270.993</v>
      </c>
      <c r="G19" s="23" t="s">
        <v>69</v>
      </c>
      <c r="I19" s="15">
        <f>(85923+447926)/1000</f>
        <v>533.849</v>
      </c>
      <c r="K19" s="23" t="s">
        <v>69</v>
      </c>
    </row>
    <row r="20" spans="5:9" ht="13.5" thickTop="1">
      <c r="E20" s="14"/>
      <c r="I20" s="6"/>
    </row>
    <row r="21" spans="1:9" ht="12.75">
      <c r="A21" s="3" t="s">
        <v>37</v>
      </c>
      <c r="B21" s="1" t="s">
        <v>32</v>
      </c>
      <c r="C21" s="1" t="s">
        <v>38</v>
      </c>
      <c r="E21" s="14"/>
      <c r="I21" s="6"/>
    </row>
    <row r="22" spans="3:9" ht="12.75">
      <c r="C22" s="1" t="s">
        <v>39</v>
      </c>
      <c r="E22" s="14"/>
      <c r="I22" s="6"/>
    </row>
    <row r="23" spans="3:11" ht="12.75">
      <c r="C23" s="1" t="s">
        <v>40</v>
      </c>
      <c r="E23" s="12">
        <f>+E25+E27+E32</f>
        <v>5241.759</v>
      </c>
      <c r="G23" s="25" t="s">
        <v>69</v>
      </c>
      <c r="I23" s="12">
        <v>8805</v>
      </c>
      <c r="K23" s="25" t="s">
        <v>69</v>
      </c>
    </row>
    <row r="24" spans="5:9" ht="12.75">
      <c r="E24" s="14"/>
      <c r="I24" s="6"/>
    </row>
    <row r="25" spans="2:11" ht="12.75">
      <c r="B25" s="1" t="s">
        <v>34</v>
      </c>
      <c r="C25" s="1" t="s">
        <v>41</v>
      </c>
      <c r="E25" s="12">
        <f>(8572+367287)/1000</f>
        <v>375.859</v>
      </c>
      <c r="G25" s="25" t="s">
        <v>69</v>
      </c>
      <c r="I25" s="12">
        <f>(16630+679386)/1000</f>
        <v>696.016</v>
      </c>
      <c r="K25" s="25" t="s">
        <v>69</v>
      </c>
    </row>
    <row r="26" spans="5:9" ht="12.75">
      <c r="E26" s="14"/>
      <c r="I26" s="6"/>
    </row>
    <row r="27" spans="2:11" ht="12.75">
      <c r="B27" s="3" t="s">
        <v>35</v>
      </c>
      <c r="C27" s="1" t="s">
        <v>42</v>
      </c>
      <c r="E27" s="12">
        <v>630</v>
      </c>
      <c r="G27" s="25" t="s">
        <v>69</v>
      </c>
      <c r="I27" s="12">
        <f>(105926+28746+1001273+72460+4128+2897)/1000</f>
        <v>1215.43</v>
      </c>
      <c r="K27" s="25" t="s">
        <v>69</v>
      </c>
    </row>
    <row r="28" spans="5:9" ht="12.75">
      <c r="E28" s="14"/>
      <c r="I28" s="6"/>
    </row>
    <row r="29" spans="2:11" ht="12.75">
      <c r="B29" s="1" t="s">
        <v>43</v>
      </c>
      <c r="C29" s="1" t="s">
        <v>44</v>
      </c>
      <c r="E29" s="12">
        <v>0</v>
      </c>
      <c r="G29" s="25" t="s">
        <v>69</v>
      </c>
      <c r="I29" s="12">
        <v>0</v>
      </c>
      <c r="K29" s="25" t="s">
        <v>69</v>
      </c>
    </row>
    <row r="30" spans="5:9" ht="12.75">
      <c r="E30" s="14"/>
      <c r="I30" s="6"/>
    </row>
    <row r="31" spans="2:9" ht="12.75">
      <c r="B31" s="1" t="s">
        <v>45</v>
      </c>
      <c r="C31" s="1" t="s">
        <v>71</v>
      </c>
      <c r="I31" s="6"/>
    </row>
    <row r="32" spans="3:11" ht="12.75">
      <c r="C32" s="1" t="s">
        <v>72</v>
      </c>
      <c r="E32" s="12">
        <f>(1132690+3106722-2064-1448)/1000</f>
        <v>4235.9</v>
      </c>
      <c r="G32" s="25" t="s">
        <v>69</v>
      </c>
      <c r="I32" s="12">
        <f>6894389/1000</f>
        <v>6894.389</v>
      </c>
      <c r="K32" s="25" t="s">
        <v>69</v>
      </c>
    </row>
    <row r="33" ht="12.75">
      <c r="I33" s="6"/>
    </row>
    <row r="34" spans="2:11" ht="12.75">
      <c r="B34" s="1" t="s">
        <v>46</v>
      </c>
      <c r="C34" s="1" t="s">
        <v>73</v>
      </c>
      <c r="E34" s="27">
        <v>-26.5</v>
      </c>
      <c r="G34" s="25" t="s">
        <v>69</v>
      </c>
      <c r="I34" s="12">
        <v>-53</v>
      </c>
      <c r="K34" s="25" t="s">
        <v>69</v>
      </c>
    </row>
    <row r="35" spans="5:11" ht="12.75">
      <c r="E35" s="28"/>
      <c r="G35" s="29"/>
      <c r="I35" s="14"/>
      <c r="K35" s="29"/>
    </row>
    <row r="36" spans="2:11" ht="12.75">
      <c r="B36" s="1" t="s">
        <v>47</v>
      </c>
      <c r="C36" s="1" t="s">
        <v>74</v>
      </c>
      <c r="E36" s="27">
        <v>104</v>
      </c>
      <c r="G36" s="25" t="s">
        <v>69</v>
      </c>
      <c r="I36" s="12">
        <v>269</v>
      </c>
      <c r="K36" s="25" t="s">
        <v>69</v>
      </c>
    </row>
    <row r="37" ht="12.75">
      <c r="I37" s="6"/>
    </row>
    <row r="38" spans="2:9" ht="12.75">
      <c r="B38" s="1" t="s">
        <v>48</v>
      </c>
      <c r="C38" s="1" t="s">
        <v>75</v>
      </c>
      <c r="I38" s="6"/>
    </row>
    <row r="39" spans="3:11" ht="12.75">
      <c r="C39" s="1" t="s">
        <v>72</v>
      </c>
      <c r="E39" s="12">
        <f>+E32+E34+E36</f>
        <v>4313.4</v>
      </c>
      <c r="G39" s="25" t="s">
        <v>69</v>
      </c>
      <c r="I39" s="12">
        <f>+I32+I34+I36</f>
        <v>7110.389</v>
      </c>
      <c r="K39" s="25" t="s">
        <v>69</v>
      </c>
    </row>
    <row r="40" ht="12.75">
      <c r="I40" s="6"/>
    </row>
    <row r="41" spans="2:11" ht="12.75">
      <c r="B41" s="1" t="s">
        <v>50</v>
      </c>
      <c r="C41" s="1" t="s">
        <v>49</v>
      </c>
      <c r="E41" s="12">
        <f>-869-311-28</f>
        <v>-1208</v>
      </c>
      <c r="G41" s="25" t="s">
        <v>69</v>
      </c>
      <c r="I41" s="12">
        <v>-1930</v>
      </c>
      <c r="K41" s="25" t="s">
        <v>69</v>
      </c>
    </row>
    <row r="42" ht="12.75">
      <c r="I42" s="6"/>
    </row>
    <row r="43" spans="2:9" ht="12.75">
      <c r="B43" s="1" t="s">
        <v>52</v>
      </c>
      <c r="C43" s="1" t="s">
        <v>76</v>
      </c>
      <c r="I43" s="6"/>
    </row>
    <row r="44" spans="3:11" ht="12.75">
      <c r="C44" s="1" t="s">
        <v>51</v>
      </c>
      <c r="E44" s="12">
        <f>+E39+E41</f>
        <v>3105.3999999999996</v>
      </c>
      <c r="G44" s="25" t="s">
        <v>69</v>
      </c>
      <c r="I44" s="12">
        <f>+I39+I41</f>
        <v>5180.389</v>
      </c>
      <c r="K44" s="25" t="s">
        <v>69</v>
      </c>
    </row>
    <row r="45" ht="12.75">
      <c r="I45" s="6"/>
    </row>
    <row r="46" spans="2:9" ht="12.75">
      <c r="B46" s="1" t="s">
        <v>78</v>
      </c>
      <c r="C46" s="1" t="s">
        <v>53</v>
      </c>
      <c r="I46" s="6"/>
    </row>
    <row r="47" spans="3:11" ht="12.75">
      <c r="C47" s="1" t="s">
        <v>54</v>
      </c>
      <c r="E47" s="12">
        <f>+E44</f>
        <v>3105.3999999999996</v>
      </c>
      <c r="G47" s="25" t="s">
        <v>69</v>
      </c>
      <c r="I47" s="12">
        <f>+I44</f>
        <v>5180.389</v>
      </c>
      <c r="K47" s="25" t="s">
        <v>69</v>
      </c>
    </row>
    <row r="48" ht="12.75">
      <c r="I48" s="6"/>
    </row>
    <row r="49" spans="1:9" ht="12.75">
      <c r="A49" s="3" t="s">
        <v>55</v>
      </c>
      <c r="B49" s="1" t="s">
        <v>32</v>
      </c>
      <c r="C49" s="1" t="s">
        <v>79</v>
      </c>
      <c r="I49" s="6"/>
    </row>
    <row r="50" spans="3:9" ht="12.75">
      <c r="C50" s="1" t="s">
        <v>56</v>
      </c>
      <c r="I50" s="6"/>
    </row>
    <row r="51" spans="3:9" ht="12.75">
      <c r="C51" s="1" t="s">
        <v>57</v>
      </c>
      <c r="I51" s="6"/>
    </row>
    <row r="52" spans="7:9" ht="12.75">
      <c r="G52" s="26"/>
      <c r="I52" s="6"/>
    </row>
    <row r="53" spans="3:11" ht="13.5" thickBot="1">
      <c r="C53" s="1" t="s">
        <v>77</v>
      </c>
      <c r="E53" s="30">
        <f>E47/66000*100</f>
        <v>4.705151515151514</v>
      </c>
      <c r="G53" s="24" t="s">
        <v>69</v>
      </c>
      <c r="I53" s="30">
        <f>I47/66000*100</f>
        <v>7.849074242424242</v>
      </c>
      <c r="K53" s="23" t="s">
        <v>69</v>
      </c>
    </row>
    <row r="54" ht="13.5" thickTop="1">
      <c r="I54" s="6"/>
    </row>
    <row r="55" spans="3:11" ht="13.5" thickBot="1">
      <c r="C55" s="1" t="s">
        <v>58</v>
      </c>
      <c r="E55" s="24" t="s">
        <v>69</v>
      </c>
      <c r="G55" s="24" t="s">
        <v>69</v>
      </c>
      <c r="I55" s="24" t="s">
        <v>69</v>
      </c>
      <c r="K55" s="24" t="s">
        <v>69</v>
      </c>
    </row>
    <row r="56" ht="13.5" thickTop="1">
      <c r="I56" s="6"/>
    </row>
    <row r="57" ht="12.75">
      <c r="I57" s="6"/>
    </row>
    <row r="58" ht="12.75">
      <c r="I58" s="6"/>
    </row>
    <row r="60" ht="12.75">
      <c r="I60" s="6"/>
    </row>
    <row r="61" ht="12.75">
      <c r="I61" s="6"/>
    </row>
    <row r="62" ht="12.75">
      <c r="I62" s="6"/>
    </row>
  </sheetData>
  <mergeCells count="2">
    <mergeCell ref="E7:G7"/>
    <mergeCell ref="I7:K7"/>
  </mergeCells>
  <printOptions/>
  <pageMargins left="0.56" right="0.32" top="1" bottom="1" header="0.5" footer="0.5"/>
  <pageSetup fitToHeight="1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YAP</dc:creator>
  <cp:keywords/>
  <dc:description/>
  <cp:lastModifiedBy>Tan</cp:lastModifiedBy>
  <cp:lastPrinted>2001-11-23T08:44:30Z</cp:lastPrinted>
  <dcterms:created xsi:type="dcterms:W3CDTF">2001-11-14T15:14:34Z</dcterms:created>
  <dcterms:modified xsi:type="dcterms:W3CDTF">2001-11-23T08:44:51Z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